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1145" windowHeight="7980"/>
  </bookViews>
  <sheets>
    <sheet name="ΣΥΓΚΕΝΤΡΟΤΙΚΟ ΚΥΣΔΕ 2012" sheetId="2" r:id="rId1"/>
    <sheet name="1ο ΕΤ" sheetId="3" r:id="rId2"/>
    <sheet name="2ο ΕΤ" sheetId="4" r:id="rId3"/>
    <sheet name="3ο ΕΤ" sheetId="5" r:id="rId4"/>
  </sheets>
  <calcPr calcId="125725"/>
</workbook>
</file>

<file path=xl/calcChain.xml><?xml version="1.0" encoding="utf-8"?>
<calcChain xmlns="http://schemas.openxmlformats.org/spreadsheetml/2006/main">
  <c r="C25" i="2"/>
  <c r="D25" s="1"/>
  <c r="C26"/>
  <c r="C27"/>
  <c r="C28"/>
  <c r="C29"/>
  <c r="C30"/>
  <c r="C31"/>
  <c r="C32"/>
  <c r="C24"/>
  <c r="C14"/>
  <c r="C15"/>
  <c r="C13"/>
  <c r="C17" s="1"/>
  <c r="C33" i="5"/>
  <c r="D33"/>
  <c r="D32"/>
  <c r="D31"/>
  <c r="D30"/>
  <c r="D29"/>
  <c r="D28"/>
  <c r="D27"/>
  <c r="D26"/>
  <c r="D25"/>
  <c r="D24"/>
  <c r="C17"/>
  <c r="C16"/>
  <c r="C33" i="4"/>
  <c r="D33"/>
  <c r="D32"/>
  <c r="D31"/>
  <c r="D30"/>
  <c r="D29"/>
  <c r="D28"/>
  <c r="D27"/>
  <c r="D26"/>
  <c r="D25"/>
  <c r="D24"/>
  <c r="C17"/>
  <c r="C16"/>
  <c r="C33" i="3"/>
  <c r="D33"/>
  <c r="D32"/>
  <c r="D31"/>
  <c r="D30"/>
  <c r="D29"/>
  <c r="D28"/>
  <c r="D27"/>
  <c r="D26"/>
  <c r="D25"/>
  <c r="D24"/>
  <c r="C17"/>
  <c r="C16"/>
  <c r="D32" i="2"/>
  <c r="D30"/>
  <c r="D29"/>
  <c r="D28"/>
  <c r="D27"/>
  <c r="C16"/>
  <c r="D24"/>
  <c r="A34" i="4"/>
  <c r="C33" i="2"/>
  <c r="D33" s="1"/>
  <c r="A34" i="3"/>
  <c r="D26" i="2"/>
  <c r="D31"/>
  <c r="A34" i="5"/>
  <c r="A34" i="2"/>
</calcChain>
</file>

<file path=xl/sharedStrings.xml><?xml version="1.0" encoding="utf-8"?>
<sst xmlns="http://schemas.openxmlformats.org/spreadsheetml/2006/main" count="100" uniqueCount="25">
  <si>
    <t>ΨΗΦΙΣΑΝ</t>
  </si>
  <si>
    <t>ΕΓΚΥΡΑ</t>
  </si>
  <si>
    <t>ΑΚΥΡΑ</t>
  </si>
  <si>
    <t>ΑΠΟΧΗ (%)</t>
  </si>
  <si>
    <t>ΣΥΝΔΥΑΣΜΟΣ</t>
  </si>
  <si>
    <t>ΨΗΦΟΙ</t>
  </si>
  <si>
    <t>%</t>
  </si>
  <si>
    <t>ΕΓΓΕΓΡΑΜΜΕΝΟΙ</t>
  </si>
  <si>
    <t>ΕΛΑΒΑΝ ΚΑΤΑ ΣΥΝΔΥΑΣΜΟ</t>
  </si>
  <si>
    <t xml:space="preserve">                 </t>
  </si>
  <si>
    <t>ΣΥΝΟΛΟ</t>
  </si>
  <si>
    <t>Τηλ. Δ/ΝΣΗΣ Δ.Ε.:</t>
  </si>
  <si>
    <t>ΕΣΑΚ - ΔΕΕ</t>
  </si>
  <si>
    <t>ΔΑΚΕ ΚΑΘΗΓΗΤΩΝ Δ.Ε.</t>
  </si>
  <si>
    <t>ΠΑΣΚ ΚΑΘΗΓΗΤΩΝ Δ.Ε.</t>
  </si>
  <si>
    <t>ΑΝΕΞΑΡΤΗΤΟΣ ΥΠΟΨΗΦΙΟΣ</t>
  </si>
  <si>
    <t>ΑΓΩΝΙΣΤΙΚΕΣ ΠΑΡΕΜΒΑΣΕΙΣ                        ΣΥΣΠΕΙΡΩΣΕΙΣ ΚΙΝΗΣΕΙΣ</t>
  </si>
  <si>
    <t>ΕΚΛΟΓΕΣ ΑΙΡΕΤΩΝ ΓΙΑ ΤΟ ΚΥΣΔΕ (2012)</t>
  </si>
  <si>
    <t>Παρακαλούμε τα αποτελέσματα να σταλούν σύμφωνα με το έντυπο στην Κ.Υ. του Υ.ΠΑΙ.Θ.Π.Α. στο e-mail: stelexi@minedu.gov.gr καθώς και στο FAX : 210-3443194 στις 8 και 9-11-2012.</t>
  </si>
  <si>
    <t>ΟΛΟΙ ΜΑΖΙ                                                           ΕΝΩΤΙΚΗ ΚΙΝΗΣΗ ΕΚΠΑΙΔΕΥΤΙΚΩΝ ΑΝΕΞΑΡΤΗΤΟΙ ΕΚΠΑΙΔΕΥΤΙΚΟΙ</t>
  </si>
  <si>
    <t>ΔΗΜΟΚΡΑΤΙΚΗ ΑΡΙΣΤΕΡΗ ΜΕΤΑΡΡΥΘΜΙΣΗ                   ΚΑΘΗΓΗΤΩΝ (ΔΗΑΡΜΕ)</t>
  </si>
  <si>
    <t>ΣΥΝΕΡΓΑΖΟΜΕΝΕΣ ΕΚΠΑΙΔΕΥΤΙΚΕΣ ΚΙΝΗΣΕΙΣ (ΑΓΩΝΙΣΤΙΚΗ ΣΥΝΕΡΓΑΣΙΑ -
 ΕΡΓΑΤΙΚΗ ΑΡΙΣΤΕΡΑ ΕΚΠΑΙΔΕΥΤΙΚΩΝ  -      ΚΙΝΗΣΗ ΕΚΠΑΙΔΕΥΤΙΚΩΝ «Δ. ΓΛΗΝΟΣ» -
ΑΝΕΝΤΑΧΤΟΙ ΑΡΙΣΤΕΡΟΙ ΚΑΘΗΓΗΤΕΣ)</t>
  </si>
  <si>
    <t>ΧΡΙΣΤΙΑΝΙΚΗ ΕΝΑΛΛΑΚΤΙΚΗ ΚΙΝΗΣΗ   ΕΚΠΑΙΔΕΥΤΙΚΩΝ Δ.Ε.</t>
  </si>
  <si>
    <t>Δ/ΝΣΗ Δ.Ε:</t>
  </si>
  <si>
    <t>ΔΥΤΙΚΗΣ ΑΤΤΙΚΗΣ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</si>
</sst>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sz val="14"/>
      <name val="Arial Greek"/>
      <family val="2"/>
      <charset val="161"/>
    </font>
    <font>
      <b/>
      <sz val="12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family val="2"/>
      <charset val="161"/>
    </font>
    <font>
      <b/>
      <sz val="10"/>
      <color indexed="10"/>
      <name val="Arial Greek"/>
      <family val="2"/>
      <charset val="161"/>
    </font>
    <font>
      <b/>
      <sz val="14"/>
      <name val="Arial Greek"/>
    </font>
    <font>
      <b/>
      <sz val="12"/>
      <name val="Arial Greek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2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8"/>
  <sheetViews>
    <sheetView tabSelected="1" workbookViewId="0">
      <selection activeCell="F8" sqref="F8"/>
    </sheetView>
  </sheetViews>
  <sheetFormatPr defaultRowHeight="12.75"/>
  <cols>
    <col min="1" max="1" width="24" customWidth="1"/>
    <col min="2" max="2" width="43" customWidth="1"/>
    <col min="4" max="4" width="9.140625" bestFit="1" customWidth="1"/>
    <col min="5" max="5" width="13.140625" customWidth="1"/>
  </cols>
  <sheetData>
    <row r="3" spans="1:5" s="2" customFormat="1" ht="18">
      <c r="A3" s="17" t="s">
        <v>17</v>
      </c>
      <c r="B3" s="18"/>
      <c r="C3" s="18"/>
      <c r="D3" s="18"/>
      <c r="E3" s="19"/>
    </row>
    <row r="7" spans="1:5" ht="18">
      <c r="A7" s="14" t="s">
        <v>23</v>
      </c>
      <c r="B7" s="20" t="s">
        <v>24</v>
      </c>
      <c r="C7" s="20"/>
      <c r="D7" s="3"/>
    </row>
    <row r="9" spans="1:5" ht="18">
      <c r="A9" s="15" t="s">
        <v>11</v>
      </c>
      <c r="B9" s="21">
        <v>2105549321</v>
      </c>
      <c r="C9" s="21"/>
      <c r="D9" s="3"/>
    </row>
    <row r="13" spans="1:5" ht="15.75">
      <c r="A13" s="9"/>
      <c r="B13" s="4" t="s">
        <v>7</v>
      </c>
      <c r="C13" s="11">
        <f>+'1ο ΕΤ'!C13+'2ο ΕΤ'!C13+'3ο ΕΤ'!C13</f>
        <v>1359</v>
      </c>
    </row>
    <row r="14" spans="1:5" ht="15.75">
      <c r="A14" s="9"/>
      <c r="B14" s="4" t="s">
        <v>0</v>
      </c>
      <c r="C14" s="11">
        <f>+'1ο ΕΤ'!C14+'2ο ΕΤ'!C14+'3ο ΕΤ'!C14</f>
        <v>947</v>
      </c>
    </row>
    <row r="15" spans="1:5" ht="15.75">
      <c r="A15" s="9"/>
      <c r="B15" s="4" t="s">
        <v>1</v>
      </c>
      <c r="C15" s="11">
        <f>+'1ο ΕΤ'!C15+'2ο ΕΤ'!C15+'3ο ΕΤ'!C15</f>
        <v>876</v>
      </c>
    </row>
    <row r="16" spans="1:5" ht="15.75">
      <c r="A16" s="9"/>
      <c r="B16" s="4" t="s">
        <v>2</v>
      </c>
      <c r="C16" s="13">
        <f>IF(C14-C15=0,"-",C14-C15)</f>
        <v>71</v>
      </c>
    </row>
    <row r="17" spans="1:5" ht="15.75">
      <c r="A17" s="9"/>
      <c r="B17" s="4" t="s">
        <v>3</v>
      </c>
      <c r="C17" s="12">
        <f>IF(C13="","-",1-((1*C14)/C13))</f>
        <v>0.30316409124356147</v>
      </c>
    </row>
    <row r="20" spans="1:5" ht="18">
      <c r="A20" s="17" t="s">
        <v>8</v>
      </c>
      <c r="B20" s="18"/>
      <c r="C20" s="18"/>
      <c r="D20" s="18"/>
      <c r="E20" s="19"/>
    </row>
    <row r="21" spans="1:5" ht="18">
      <c r="A21" s="1"/>
    </row>
    <row r="22" spans="1:5" ht="18">
      <c r="A22" s="1"/>
    </row>
    <row r="23" spans="1:5" ht="15.75">
      <c r="B23" s="5" t="s">
        <v>4</v>
      </c>
      <c r="C23" s="5" t="s">
        <v>5</v>
      </c>
      <c r="D23" s="5" t="s">
        <v>6</v>
      </c>
    </row>
    <row r="24" spans="1:5">
      <c r="B24" s="6" t="s">
        <v>15</v>
      </c>
      <c r="C24" s="11">
        <f>+'1ο ΕΤ'!C24+'2ο ΕΤ'!C24+'3ο ΕΤ'!C24</f>
        <v>16</v>
      </c>
      <c r="D24" s="12">
        <f t="shared" ref="D24:D32" si="0">IF(C24="","-",C24*(1/C$15))</f>
        <v>1.8264840182648401E-2</v>
      </c>
    </row>
    <row r="25" spans="1:5" ht="25.5">
      <c r="B25" s="8" t="s">
        <v>16</v>
      </c>
      <c r="C25" s="11">
        <f>+'1ο ΕΤ'!C25+'2ο ΕΤ'!C25+'3ο ΕΤ'!C25</f>
        <v>281</v>
      </c>
      <c r="D25" s="12">
        <f>IF(C25="","-",C25*(1/C$15))</f>
        <v>0.32077625570776253</v>
      </c>
    </row>
    <row r="26" spans="1:5">
      <c r="B26" s="7" t="s">
        <v>13</v>
      </c>
      <c r="C26" s="11">
        <f>+'1ο ΕΤ'!C26+'2ο ΕΤ'!C26+'3ο ΕΤ'!C26</f>
        <v>177</v>
      </c>
      <c r="D26" s="12">
        <f t="shared" si="0"/>
        <v>0.20205479452054792</v>
      </c>
    </row>
    <row r="27" spans="1:5" ht="25.5">
      <c r="B27" s="8" t="s">
        <v>20</v>
      </c>
      <c r="C27" s="11">
        <f>+'1ο ΕΤ'!C27+'2ο ΕΤ'!C27+'3ο ΕΤ'!C27</f>
        <v>28</v>
      </c>
      <c r="D27" s="12">
        <f t="shared" si="0"/>
        <v>3.1963470319634701E-2</v>
      </c>
    </row>
    <row r="28" spans="1:5">
      <c r="B28" s="7" t="s">
        <v>12</v>
      </c>
      <c r="C28" s="11">
        <f>+'1ο ΕΤ'!C28+'2ο ΕΤ'!C28+'3ο ΕΤ'!C28</f>
        <v>72</v>
      </c>
      <c r="D28" s="12">
        <f t="shared" si="0"/>
        <v>8.2191780821917804E-2</v>
      </c>
    </row>
    <row r="29" spans="1:5" ht="38.25">
      <c r="B29" s="8" t="s">
        <v>19</v>
      </c>
      <c r="C29" s="11">
        <f>+'1ο ΕΤ'!C29+'2ο ΕΤ'!C29+'3ο ΕΤ'!C29</f>
        <v>33</v>
      </c>
      <c r="D29" s="12">
        <f t="shared" si="0"/>
        <v>3.7671232876712327E-2</v>
      </c>
    </row>
    <row r="30" spans="1:5">
      <c r="B30" s="7" t="s">
        <v>14</v>
      </c>
      <c r="C30" s="11">
        <f>+'1ο ΕΤ'!C30+'2ο ΕΤ'!C30+'3ο ΕΤ'!C30</f>
        <v>59</v>
      </c>
      <c r="D30" s="12">
        <f t="shared" si="0"/>
        <v>6.7351598173515978E-2</v>
      </c>
    </row>
    <row r="31" spans="1:5" ht="63.75">
      <c r="B31" s="16" t="s">
        <v>21</v>
      </c>
      <c r="C31" s="11">
        <f>+'1ο ΕΤ'!C31+'2ο ΕΤ'!C31+'3ο ΕΤ'!C31</f>
        <v>184</v>
      </c>
      <c r="D31" s="12">
        <f>IF(C31="","-",C31*(1/C$15))</f>
        <v>0.21004566210045661</v>
      </c>
    </row>
    <row r="32" spans="1:5" ht="25.5">
      <c r="B32" s="8" t="s">
        <v>22</v>
      </c>
      <c r="C32" s="11">
        <f>+'1ο ΕΤ'!C32+'2ο ΕΤ'!C32+'3ο ΕΤ'!C32</f>
        <v>26</v>
      </c>
      <c r="D32" s="12">
        <f t="shared" si="0"/>
        <v>2.9680365296803651E-2</v>
      </c>
    </row>
    <row r="33" spans="1:5">
      <c r="B33" s="8" t="s">
        <v>10</v>
      </c>
      <c r="C33" s="7">
        <f>IF(SUM(C24:C32)=0,"-",SUM(C24:C32))</f>
        <v>876</v>
      </c>
      <c r="D33" s="12">
        <f>IF(C33="-","-",C33*(1/C$15))</f>
        <v>1</v>
      </c>
    </row>
    <row r="34" spans="1:5">
      <c r="A34" s="22" t="str">
        <f>IF(C33="-","ΚΑΤΑΧΩΡΗΣΤΕ ΤΙΣ ΨΗΦΟΥΣ ΑΝΑ ΣΥΝΔΥΑΣΜΟ",IF(C33&lt;C15,"ΚΑΤΑΧΩΡΗΣΤΕ ΚΑΙ ΤΙΣ ΥΠΟΛΟΙΠΕΣ ΨΗΦΟΥΣ",IF(C33&lt;&gt;C15,"ΛΑΘΟΣ ΚΑΤΑΧΩΡΗΣΗ ΨΗΦΩΝ: ΥΠΕΡΒΑΣΗ ΑΡΙΘΜΟΥ ΨΗΦΙΣΑΝΤΩΝ","")))</f>
        <v/>
      </c>
      <c r="B34" s="22"/>
      <c r="C34" s="22"/>
      <c r="D34" s="22"/>
      <c r="E34" s="19"/>
    </row>
    <row r="35" spans="1:5">
      <c r="A35" s="23" t="s">
        <v>18</v>
      </c>
      <c r="B35" s="23"/>
      <c r="C35" s="23"/>
      <c r="D35" s="23"/>
      <c r="E35" s="24"/>
    </row>
    <row r="36" spans="1:5">
      <c r="A36" s="23"/>
      <c r="B36" s="23"/>
      <c r="C36" s="23"/>
      <c r="D36" s="23"/>
      <c r="E36" s="24"/>
    </row>
    <row r="37" spans="1:5">
      <c r="A37" s="23"/>
      <c r="B37" s="23"/>
      <c r="C37" s="23"/>
      <c r="D37" s="23"/>
      <c r="E37" s="24"/>
    </row>
    <row r="38" spans="1:5">
      <c r="A38" s="10" t="s">
        <v>9</v>
      </c>
      <c r="B38" s="10"/>
      <c r="C38" s="10"/>
      <c r="D38" s="10"/>
    </row>
  </sheetData>
  <mergeCells count="6">
    <mergeCell ref="A3:E3"/>
    <mergeCell ref="B7:C7"/>
    <mergeCell ref="B9:C9"/>
    <mergeCell ref="A20:E20"/>
    <mergeCell ref="A34:E34"/>
    <mergeCell ref="A35:E37"/>
  </mergeCells>
  <dataValidations count="1">
    <dataValidation type="whole" operator="greaterThanOrEqual" allowBlank="1" showInputMessage="1" showErrorMessage="1" sqref="C13:C15 C24:C32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38"/>
  <sheetViews>
    <sheetView topLeftCell="A28" workbookViewId="0">
      <selection activeCell="C33" sqref="C33"/>
    </sheetView>
  </sheetViews>
  <sheetFormatPr defaultRowHeight="12.75"/>
  <cols>
    <col min="1" max="1" width="24" customWidth="1"/>
    <col min="2" max="2" width="43" customWidth="1"/>
    <col min="4" max="4" width="8.42578125" customWidth="1"/>
    <col min="5" max="5" width="13.140625" customWidth="1"/>
  </cols>
  <sheetData>
    <row r="3" spans="1:5" s="2" customFormat="1" ht="18">
      <c r="A3" s="17" t="s">
        <v>17</v>
      </c>
      <c r="B3" s="18"/>
      <c r="C3" s="18"/>
      <c r="D3" s="18"/>
      <c r="E3" s="19"/>
    </row>
    <row r="7" spans="1:5" ht="18">
      <c r="A7" s="14" t="s">
        <v>23</v>
      </c>
      <c r="B7" s="21" t="s">
        <v>24</v>
      </c>
      <c r="C7" s="21"/>
      <c r="D7" s="3"/>
    </row>
    <row r="9" spans="1:5" ht="18">
      <c r="A9" s="15" t="s">
        <v>11</v>
      </c>
      <c r="B9" s="21">
        <v>2105549321</v>
      </c>
      <c r="C9" s="21"/>
      <c r="D9" s="3"/>
    </row>
    <row r="13" spans="1:5" ht="15.75">
      <c r="A13" s="9"/>
      <c r="B13" s="4" t="s">
        <v>7</v>
      </c>
      <c r="C13" s="11">
        <v>466</v>
      </c>
    </row>
    <row r="14" spans="1:5" ht="15.75">
      <c r="A14" s="9"/>
      <c r="B14" s="4" t="s">
        <v>0</v>
      </c>
      <c r="C14" s="11">
        <v>345</v>
      </c>
    </row>
    <row r="15" spans="1:5" ht="15.75">
      <c r="A15" s="9"/>
      <c r="B15" s="4" t="s">
        <v>1</v>
      </c>
      <c r="C15" s="11">
        <v>319</v>
      </c>
    </row>
    <row r="16" spans="1:5" ht="15.75">
      <c r="A16" s="9"/>
      <c r="B16" s="4" t="s">
        <v>2</v>
      </c>
      <c r="C16" s="13">
        <f>IF(C14-C15=0,"-",C14-C15)</f>
        <v>26</v>
      </c>
    </row>
    <row r="17" spans="1:5" ht="15.75">
      <c r="A17" s="9"/>
      <c r="B17" s="4" t="s">
        <v>3</v>
      </c>
      <c r="C17" s="12">
        <f>IF(C13="","-",1-((1*C14)/C13))</f>
        <v>0.25965665236051505</v>
      </c>
    </row>
    <row r="20" spans="1:5" ht="18">
      <c r="A20" s="17" t="s">
        <v>8</v>
      </c>
      <c r="B20" s="18"/>
      <c r="C20" s="18"/>
      <c r="D20" s="18"/>
      <c r="E20" s="19"/>
    </row>
    <row r="21" spans="1:5" ht="18">
      <c r="A21" s="1"/>
    </row>
    <row r="22" spans="1:5" ht="18">
      <c r="A22" s="1"/>
    </row>
    <row r="23" spans="1:5" ht="15.75">
      <c r="B23" s="5" t="s">
        <v>4</v>
      </c>
      <c r="C23" s="5" t="s">
        <v>5</v>
      </c>
      <c r="D23" s="5" t="s">
        <v>6</v>
      </c>
    </row>
    <row r="24" spans="1:5">
      <c r="B24" s="6" t="s">
        <v>15</v>
      </c>
      <c r="C24" s="11">
        <v>8</v>
      </c>
      <c r="D24" s="12">
        <f t="shared" ref="D24:D32" si="0">IF(C24="","-",C24*(1/C$15))</f>
        <v>2.5078369905956112E-2</v>
      </c>
    </row>
    <row r="25" spans="1:5" ht="25.5">
      <c r="B25" s="8" t="s">
        <v>16</v>
      </c>
      <c r="C25" s="11">
        <v>114</v>
      </c>
      <c r="D25" s="12">
        <f>IF(C25="","-",C25*(1/C$15))</f>
        <v>0.35736677115987459</v>
      </c>
    </row>
    <row r="26" spans="1:5">
      <c r="B26" s="7" t="s">
        <v>13</v>
      </c>
      <c r="C26" s="11">
        <v>54</v>
      </c>
      <c r="D26" s="12">
        <f t="shared" si="0"/>
        <v>0.16927899686520376</v>
      </c>
    </row>
    <row r="27" spans="1:5" ht="25.5">
      <c r="B27" s="8" t="s">
        <v>20</v>
      </c>
      <c r="C27" s="11">
        <v>5</v>
      </c>
      <c r="D27" s="12">
        <f t="shared" si="0"/>
        <v>1.5673981191222569E-2</v>
      </c>
    </row>
    <row r="28" spans="1:5">
      <c r="B28" s="7" t="s">
        <v>12</v>
      </c>
      <c r="C28" s="11">
        <v>23</v>
      </c>
      <c r="D28" s="12">
        <f t="shared" si="0"/>
        <v>7.2100313479623826E-2</v>
      </c>
    </row>
    <row r="29" spans="1:5" ht="38.25">
      <c r="B29" s="8" t="s">
        <v>19</v>
      </c>
      <c r="C29" s="11">
        <v>15</v>
      </c>
      <c r="D29" s="12">
        <f t="shared" si="0"/>
        <v>4.7021943573667707E-2</v>
      </c>
    </row>
    <row r="30" spans="1:5">
      <c r="B30" s="7" t="s">
        <v>14</v>
      </c>
      <c r="C30" s="11">
        <v>26</v>
      </c>
      <c r="D30" s="12">
        <f t="shared" si="0"/>
        <v>8.1504702194357362E-2</v>
      </c>
    </row>
    <row r="31" spans="1:5" ht="63.75">
      <c r="B31" s="16" t="s">
        <v>21</v>
      </c>
      <c r="C31" s="11">
        <v>60</v>
      </c>
      <c r="D31" s="12">
        <f>IF(C31="","-",C31*(1/C$15))</f>
        <v>0.18808777429467083</v>
      </c>
    </row>
    <row r="32" spans="1:5" ht="25.5">
      <c r="B32" s="8" t="s">
        <v>22</v>
      </c>
      <c r="C32" s="11">
        <v>14</v>
      </c>
      <c r="D32" s="12">
        <f t="shared" si="0"/>
        <v>4.3887147335423198E-2</v>
      </c>
    </row>
    <row r="33" spans="1:5">
      <c r="B33" s="8" t="s">
        <v>10</v>
      </c>
      <c r="C33" s="7">
        <f>IF(SUM(C24:C32)=0,"-",SUM(C24:C32))</f>
        <v>319</v>
      </c>
      <c r="D33" s="12">
        <f>IF(C33="-","-",C33*(1/C$15))</f>
        <v>1</v>
      </c>
    </row>
    <row r="34" spans="1:5">
      <c r="A34" s="22" t="str">
        <f>IF(C33="-","ΚΑΤΑΧΩΡΗΣΤΕ ΤΙΣ ΨΗΦΟΥΣ ΑΝΑ ΣΥΝΔΥΑΣΜΟ",IF(C33&lt;C15,"ΚΑΤΑΧΩΡΗΣΤΕ ΚΑΙ ΤΙΣ ΥΠΟΛΟΙΠΕΣ ΨΗΦΟΥΣ",IF(C33&lt;&gt;C15,"ΛΑΘΟΣ ΚΑΤΑΧΩΡΗΣΗ ΨΗΦΩΝ: ΥΠΕΡΒΑΣΗ ΑΡΙΘΜΟΥ ΨΗΦΙΣΑΝΤΩΝ","")))</f>
        <v/>
      </c>
      <c r="B34" s="22"/>
      <c r="C34" s="22"/>
      <c r="D34" s="22"/>
      <c r="E34" s="19"/>
    </row>
    <row r="35" spans="1:5">
      <c r="A35" s="23" t="s">
        <v>18</v>
      </c>
      <c r="B35" s="23"/>
      <c r="C35" s="23"/>
      <c r="D35" s="23"/>
      <c r="E35" s="24"/>
    </row>
    <row r="36" spans="1:5">
      <c r="A36" s="23"/>
      <c r="B36" s="23"/>
      <c r="C36" s="23"/>
      <c r="D36" s="23"/>
      <c r="E36" s="24"/>
    </row>
    <row r="37" spans="1:5">
      <c r="A37" s="23"/>
      <c r="B37" s="23"/>
      <c r="C37" s="23"/>
      <c r="D37" s="23"/>
      <c r="E37" s="24"/>
    </row>
    <row r="38" spans="1:5">
      <c r="A38" s="10" t="s">
        <v>9</v>
      </c>
      <c r="B38" s="10"/>
      <c r="C38" s="10"/>
      <c r="D38" s="10"/>
    </row>
  </sheetData>
  <mergeCells count="6">
    <mergeCell ref="A3:E3"/>
    <mergeCell ref="B7:C7"/>
    <mergeCell ref="B9:C9"/>
    <mergeCell ref="A20:E20"/>
    <mergeCell ref="A34:E34"/>
    <mergeCell ref="A35:E37"/>
  </mergeCells>
  <dataValidations count="4">
    <dataValidation type="whole" allowBlank="1" showInputMessage="1" showErrorMessage="1" sqref="C15">
      <formula1>0</formula1>
      <formula2>C$14</formula2>
    </dataValidation>
    <dataValidation type="whole" allowBlank="1" showInputMessage="1" showErrorMessage="1" sqref="C14">
      <formula1>0</formula1>
      <formula2>C13</formula2>
    </dataValidation>
    <dataValidation type="whole" allowBlank="1" showInputMessage="1" showErrorMessage="1" sqref="C24:C32">
      <formula1>0</formula1>
      <formula2>C$15</formula2>
    </dataValidation>
    <dataValidation type="whole" operator="greaterThanOrEqual" allowBlank="1" showInputMessage="1" showErrorMessage="1" sqref="C13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38"/>
  <sheetViews>
    <sheetView topLeftCell="A22" workbookViewId="0">
      <selection activeCell="C33" sqref="C33"/>
    </sheetView>
  </sheetViews>
  <sheetFormatPr defaultRowHeight="12.75"/>
  <cols>
    <col min="1" max="1" width="24" customWidth="1"/>
    <col min="2" max="2" width="43" customWidth="1"/>
    <col min="4" max="4" width="8.42578125" customWidth="1"/>
    <col min="5" max="5" width="13.140625" customWidth="1"/>
  </cols>
  <sheetData>
    <row r="3" spans="1:5" s="2" customFormat="1" ht="18">
      <c r="A3" s="17" t="s">
        <v>17</v>
      </c>
      <c r="B3" s="18"/>
      <c r="C3" s="18"/>
      <c r="D3" s="18"/>
      <c r="E3" s="19"/>
    </row>
    <row r="7" spans="1:5" ht="18">
      <c r="A7" s="14" t="s">
        <v>23</v>
      </c>
      <c r="B7" s="21" t="s">
        <v>24</v>
      </c>
      <c r="C7" s="21"/>
      <c r="D7" s="3"/>
    </row>
    <row r="9" spans="1:5" ht="18">
      <c r="A9" s="15" t="s">
        <v>11</v>
      </c>
      <c r="B9" s="21">
        <v>2105549321</v>
      </c>
      <c r="C9" s="21"/>
      <c r="D9" s="3"/>
    </row>
    <row r="13" spans="1:5" ht="15.75">
      <c r="A13" s="9"/>
      <c r="B13" s="4" t="s">
        <v>7</v>
      </c>
      <c r="C13" s="11">
        <v>503</v>
      </c>
    </row>
    <row r="14" spans="1:5" ht="15.75">
      <c r="A14" s="9"/>
      <c r="B14" s="4" t="s">
        <v>0</v>
      </c>
      <c r="C14" s="11">
        <v>312</v>
      </c>
    </row>
    <row r="15" spans="1:5" ht="15.75">
      <c r="A15" s="9"/>
      <c r="B15" s="4" t="s">
        <v>1</v>
      </c>
      <c r="C15" s="11">
        <v>285</v>
      </c>
    </row>
    <row r="16" spans="1:5" ht="15.75">
      <c r="A16" s="9"/>
      <c r="B16" s="4" t="s">
        <v>2</v>
      </c>
      <c r="C16" s="13">
        <f>IF(C14-C15=0,"-",C14-C15)</f>
        <v>27</v>
      </c>
    </row>
    <row r="17" spans="1:5" ht="15.75">
      <c r="A17" s="9"/>
      <c r="B17" s="4" t="s">
        <v>3</v>
      </c>
      <c r="C17" s="12">
        <f>IF(C13="","-",1-((1*C14)/C13))</f>
        <v>0.37972166998011925</v>
      </c>
    </row>
    <row r="20" spans="1:5" ht="18">
      <c r="A20" s="17" t="s">
        <v>8</v>
      </c>
      <c r="B20" s="18"/>
      <c r="C20" s="18"/>
      <c r="D20" s="18"/>
      <c r="E20" s="19"/>
    </row>
    <row r="21" spans="1:5" ht="18">
      <c r="A21" s="1"/>
    </row>
    <row r="22" spans="1:5" ht="18">
      <c r="A22" s="1"/>
    </row>
    <row r="23" spans="1:5" ht="15.75">
      <c r="B23" s="5" t="s">
        <v>4</v>
      </c>
      <c r="C23" s="5" t="s">
        <v>5</v>
      </c>
      <c r="D23" s="5" t="s">
        <v>6</v>
      </c>
    </row>
    <row r="24" spans="1:5">
      <c r="B24" s="6" t="s">
        <v>15</v>
      </c>
      <c r="C24" s="11">
        <v>6</v>
      </c>
      <c r="D24" s="12">
        <f t="shared" ref="D24:D32" si="0">IF(C24="","-",C24*(1/C$15))</f>
        <v>2.1052631578947368E-2</v>
      </c>
    </row>
    <row r="25" spans="1:5" ht="25.5">
      <c r="B25" s="8" t="s">
        <v>16</v>
      </c>
      <c r="C25" s="11">
        <v>79</v>
      </c>
      <c r="D25" s="12">
        <f>IF(C25="","-",C25*(1/C$15))</f>
        <v>0.27719298245614038</v>
      </c>
    </row>
    <row r="26" spans="1:5">
      <c r="B26" s="7" t="s">
        <v>13</v>
      </c>
      <c r="C26" s="11">
        <v>53</v>
      </c>
      <c r="D26" s="12">
        <f t="shared" si="0"/>
        <v>0.18596491228070175</v>
      </c>
    </row>
    <row r="27" spans="1:5" ht="25.5">
      <c r="B27" s="8" t="s">
        <v>20</v>
      </c>
      <c r="C27" s="11">
        <v>20</v>
      </c>
      <c r="D27" s="12">
        <f t="shared" si="0"/>
        <v>7.0175438596491224E-2</v>
      </c>
    </row>
    <row r="28" spans="1:5">
      <c r="B28" s="7" t="s">
        <v>12</v>
      </c>
      <c r="C28" s="11">
        <v>26</v>
      </c>
      <c r="D28" s="12">
        <f t="shared" si="0"/>
        <v>9.1228070175438603E-2</v>
      </c>
    </row>
    <row r="29" spans="1:5" ht="38.25">
      <c r="B29" s="8" t="s">
        <v>19</v>
      </c>
      <c r="C29" s="11">
        <v>11</v>
      </c>
      <c r="D29" s="12">
        <f t="shared" si="0"/>
        <v>3.8596491228070177E-2</v>
      </c>
    </row>
    <row r="30" spans="1:5">
      <c r="B30" s="7" t="s">
        <v>14</v>
      </c>
      <c r="C30" s="11">
        <v>20</v>
      </c>
      <c r="D30" s="12">
        <f t="shared" si="0"/>
        <v>7.0175438596491224E-2</v>
      </c>
    </row>
    <row r="31" spans="1:5" ht="63.75">
      <c r="B31" s="16" t="s">
        <v>21</v>
      </c>
      <c r="C31" s="11">
        <v>64</v>
      </c>
      <c r="D31" s="12">
        <f>IF(C31="","-",C31*(1/C$15))</f>
        <v>0.22456140350877193</v>
      </c>
    </row>
    <row r="32" spans="1:5" ht="25.5">
      <c r="B32" s="8" t="s">
        <v>22</v>
      </c>
      <c r="C32" s="11">
        <v>6</v>
      </c>
      <c r="D32" s="12">
        <f t="shared" si="0"/>
        <v>2.1052631578947368E-2</v>
      </c>
    </row>
    <row r="33" spans="1:5">
      <c r="B33" s="8" t="s">
        <v>10</v>
      </c>
      <c r="C33" s="7">
        <f>IF(SUM(C24:C32)=0,"-",SUM(C24:C32))</f>
        <v>285</v>
      </c>
      <c r="D33" s="12">
        <f>IF(C33="-","-",C33*(1/C$15))</f>
        <v>1</v>
      </c>
    </row>
    <row r="34" spans="1:5">
      <c r="A34" s="22" t="str">
        <f>IF(C33="-","ΚΑΤΑΧΩΡΗΣΤΕ ΤΙΣ ΨΗΦΟΥΣ ΑΝΑ ΣΥΝΔΥΑΣΜΟ",IF(C33&lt;C15,"ΚΑΤΑΧΩΡΗΣΤΕ ΚΑΙ ΤΙΣ ΥΠΟΛΟΙΠΕΣ ΨΗΦΟΥΣ",IF(C33&lt;&gt;C15,"ΛΑΘΟΣ ΚΑΤΑΧΩΡΗΣΗ ΨΗΦΩΝ: ΥΠΕΡΒΑΣΗ ΑΡΙΘΜΟΥ ΨΗΦΙΣΑΝΤΩΝ","")))</f>
        <v/>
      </c>
      <c r="B34" s="22"/>
      <c r="C34" s="22"/>
      <c r="D34" s="22"/>
      <c r="E34" s="19"/>
    </row>
    <row r="35" spans="1:5">
      <c r="A35" s="23" t="s">
        <v>18</v>
      </c>
      <c r="B35" s="23"/>
      <c r="C35" s="23"/>
      <c r="D35" s="23"/>
      <c r="E35" s="24"/>
    </row>
    <row r="36" spans="1:5">
      <c r="A36" s="23"/>
      <c r="B36" s="23"/>
      <c r="C36" s="23"/>
      <c r="D36" s="23"/>
      <c r="E36" s="24"/>
    </row>
    <row r="37" spans="1:5">
      <c r="A37" s="23"/>
      <c r="B37" s="23"/>
      <c r="C37" s="23"/>
      <c r="D37" s="23"/>
      <c r="E37" s="24"/>
    </row>
    <row r="38" spans="1:5">
      <c r="A38" s="10" t="s">
        <v>9</v>
      </c>
      <c r="B38" s="10"/>
      <c r="C38" s="10"/>
      <c r="D38" s="10"/>
    </row>
  </sheetData>
  <mergeCells count="6">
    <mergeCell ref="A3:E3"/>
    <mergeCell ref="B7:C7"/>
    <mergeCell ref="B9:C9"/>
    <mergeCell ref="A20:E20"/>
    <mergeCell ref="A34:E34"/>
    <mergeCell ref="A35:E37"/>
  </mergeCells>
  <dataValidations count="4">
    <dataValidation type="whole" operator="greaterThanOrEqual" allowBlank="1" showInputMessage="1" showErrorMessage="1" sqref="C13">
      <formula1>0</formula1>
    </dataValidation>
    <dataValidation type="whole" allowBlank="1" showInputMessage="1" showErrorMessage="1" sqref="C24:C32">
      <formula1>0</formula1>
      <formula2>C$15</formula2>
    </dataValidation>
    <dataValidation type="whole" allowBlank="1" showInputMessage="1" showErrorMessage="1" sqref="C14">
      <formula1>0</formula1>
      <formula2>C13</formula2>
    </dataValidation>
    <dataValidation type="whole" allowBlank="1" showInputMessage="1" showErrorMessage="1" sqref="C15">
      <formula1>0</formula1>
      <formula2>C$14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E38"/>
  <sheetViews>
    <sheetView topLeftCell="A26" workbookViewId="0">
      <selection activeCell="C33" sqref="C33"/>
    </sheetView>
  </sheetViews>
  <sheetFormatPr defaultRowHeight="12.75"/>
  <cols>
    <col min="1" max="1" width="24" customWidth="1"/>
    <col min="2" max="2" width="43" customWidth="1"/>
    <col min="4" max="4" width="8.42578125" customWidth="1"/>
    <col min="5" max="5" width="13.140625" customWidth="1"/>
  </cols>
  <sheetData>
    <row r="3" spans="1:5" s="2" customFormat="1" ht="18">
      <c r="A3" s="17" t="s">
        <v>17</v>
      </c>
      <c r="B3" s="18"/>
      <c r="C3" s="18"/>
      <c r="D3" s="18"/>
      <c r="E3" s="19"/>
    </row>
    <row r="7" spans="1:5" ht="18">
      <c r="A7" s="14" t="s">
        <v>23</v>
      </c>
      <c r="B7" s="21" t="s">
        <v>24</v>
      </c>
      <c r="C7" s="21"/>
      <c r="D7" s="3"/>
    </row>
    <row r="9" spans="1:5" ht="18">
      <c r="A9" s="15" t="s">
        <v>11</v>
      </c>
      <c r="B9" s="21">
        <v>2105549321</v>
      </c>
      <c r="C9" s="21"/>
      <c r="D9" s="3"/>
    </row>
    <row r="13" spans="1:5" ht="15.75">
      <c r="A13" s="9"/>
      <c r="B13" s="4" t="s">
        <v>7</v>
      </c>
      <c r="C13" s="11">
        <v>390</v>
      </c>
    </row>
    <row r="14" spans="1:5" ht="15.75">
      <c r="A14" s="9"/>
      <c r="B14" s="4" t="s">
        <v>0</v>
      </c>
      <c r="C14" s="11">
        <v>290</v>
      </c>
    </row>
    <row r="15" spans="1:5" ht="15.75">
      <c r="A15" s="9"/>
      <c r="B15" s="4" t="s">
        <v>1</v>
      </c>
      <c r="C15" s="11">
        <v>272</v>
      </c>
    </row>
    <row r="16" spans="1:5" ht="15.75">
      <c r="A16" s="9"/>
      <c r="B16" s="4" t="s">
        <v>2</v>
      </c>
      <c r="C16" s="13">
        <f>IF(C14-C15=0,"-",C14-C15)</f>
        <v>18</v>
      </c>
    </row>
    <row r="17" spans="1:5" ht="15.75">
      <c r="A17" s="9"/>
      <c r="B17" s="4" t="s">
        <v>3</v>
      </c>
      <c r="C17" s="12">
        <f>IF(C13="","-",1-((1*C14)/C13))</f>
        <v>0.25641025641025639</v>
      </c>
    </row>
    <row r="20" spans="1:5" ht="18">
      <c r="A20" s="17" t="s">
        <v>8</v>
      </c>
      <c r="B20" s="18"/>
      <c r="C20" s="18"/>
      <c r="D20" s="18"/>
      <c r="E20" s="19"/>
    </row>
    <row r="21" spans="1:5" ht="18">
      <c r="A21" s="1"/>
    </row>
    <row r="22" spans="1:5" ht="18">
      <c r="A22" s="1"/>
    </row>
    <row r="23" spans="1:5" ht="15.75">
      <c r="B23" s="5" t="s">
        <v>4</v>
      </c>
      <c r="C23" s="5" t="s">
        <v>5</v>
      </c>
      <c r="D23" s="5" t="s">
        <v>6</v>
      </c>
    </row>
    <row r="24" spans="1:5">
      <c r="B24" s="6" t="s">
        <v>15</v>
      </c>
      <c r="C24" s="11">
        <v>2</v>
      </c>
      <c r="D24" s="12">
        <f t="shared" ref="D24:D32" si="0">IF(C24="","-",C24*(1/C$15))</f>
        <v>7.3529411764705881E-3</v>
      </c>
    </row>
    <row r="25" spans="1:5" ht="25.5">
      <c r="B25" s="8" t="s">
        <v>16</v>
      </c>
      <c r="C25" s="11">
        <v>88</v>
      </c>
      <c r="D25" s="12">
        <f>IF(C25="","-",C25*(1/C$15))</f>
        <v>0.3235294117647059</v>
      </c>
    </row>
    <row r="26" spans="1:5">
      <c r="B26" s="7" t="s">
        <v>13</v>
      </c>
      <c r="C26" s="11">
        <v>70</v>
      </c>
      <c r="D26" s="12">
        <f t="shared" si="0"/>
        <v>0.25735294117647056</v>
      </c>
    </row>
    <row r="27" spans="1:5" ht="25.5">
      <c r="B27" s="8" t="s">
        <v>20</v>
      </c>
      <c r="C27" s="11">
        <v>3</v>
      </c>
      <c r="D27" s="12">
        <f t="shared" si="0"/>
        <v>1.1029411764705881E-2</v>
      </c>
    </row>
    <row r="28" spans="1:5">
      <c r="B28" s="7" t="s">
        <v>12</v>
      </c>
      <c r="C28" s="11">
        <v>23</v>
      </c>
      <c r="D28" s="12">
        <f t="shared" si="0"/>
        <v>8.455882352941177E-2</v>
      </c>
    </row>
    <row r="29" spans="1:5" ht="38.25">
      <c r="B29" s="8" t="s">
        <v>19</v>
      </c>
      <c r="C29" s="11">
        <v>7</v>
      </c>
      <c r="D29" s="12">
        <f t="shared" si="0"/>
        <v>2.5735294117647058E-2</v>
      </c>
    </row>
    <row r="30" spans="1:5">
      <c r="B30" s="7" t="s">
        <v>14</v>
      </c>
      <c r="C30" s="11">
        <v>13</v>
      </c>
      <c r="D30" s="12">
        <f t="shared" si="0"/>
        <v>4.779411764705882E-2</v>
      </c>
    </row>
    <row r="31" spans="1:5" ht="63.75">
      <c r="B31" s="16" t="s">
        <v>21</v>
      </c>
      <c r="C31" s="11">
        <v>60</v>
      </c>
      <c r="D31" s="12">
        <f>IF(C31="","-",C31*(1/C$15))</f>
        <v>0.22058823529411764</v>
      </c>
    </row>
    <row r="32" spans="1:5" ht="25.5">
      <c r="B32" s="8" t="s">
        <v>22</v>
      </c>
      <c r="C32" s="11">
        <v>6</v>
      </c>
      <c r="D32" s="12">
        <f t="shared" si="0"/>
        <v>2.2058823529411763E-2</v>
      </c>
    </row>
    <row r="33" spans="1:5">
      <c r="B33" s="8" t="s">
        <v>10</v>
      </c>
      <c r="C33" s="7">
        <f>IF(SUM(C24:C32)=0,"-",SUM(C24:C32))</f>
        <v>272</v>
      </c>
      <c r="D33" s="12">
        <f>IF(C33="-","-",C33*(1/C$15))</f>
        <v>1</v>
      </c>
    </row>
    <row r="34" spans="1:5">
      <c r="A34" s="22" t="str">
        <f>IF(C33="-","ΚΑΤΑΧΩΡΗΣΤΕ ΤΙΣ ΨΗΦΟΥΣ ΑΝΑ ΣΥΝΔΥΑΣΜΟ",IF(C33&lt;C15,"ΚΑΤΑΧΩΡΗΣΤΕ ΚΑΙ ΤΙΣ ΥΠΟΛΟΙΠΕΣ ΨΗΦΟΥΣ",IF(C33&lt;&gt;C15,"ΛΑΘΟΣ ΚΑΤΑΧΩΡΗΣΗ ΨΗΦΩΝ: ΥΠΕΡΒΑΣΗ ΑΡΙΘΜΟΥ ΨΗΦΙΣΑΝΤΩΝ","")))</f>
        <v/>
      </c>
      <c r="B34" s="22"/>
      <c r="C34" s="22"/>
      <c r="D34" s="22"/>
      <c r="E34" s="19"/>
    </row>
    <row r="35" spans="1:5">
      <c r="A35" s="23" t="s">
        <v>18</v>
      </c>
      <c r="B35" s="23"/>
      <c r="C35" s="23"/>
      <c r="D35" s="23"/>
      <c r="E35" s="24"/>
    </row>
    <row r="36" spans="1:5">
      <c r="A36" s="23"/>
      <c r="B36" s="23"/>
      <c r="C36" s="23"/>
      <c r="D36" s="23"/>
      <c r="E36" s="24"/>
    </row>
    <row r="37" spans="1:5">
      <c r="A37" s="23"/>
      <c r="B37" s="23"/>
      <c r="C37" s="23"/>
      <c r="D37" s="23"/>
      <c r="E37" s="24"/>
    </row>
    <row r="38" spans="1:5">
      <c r="A38" s="10" t="s">
        <v>9</v>
      </c>
      <c r="B38" s="10"/>
      <c r="C38" s="10"/>
      <c r="D38" s="10"/>
    </row>
  </sheetData>
  <mergeCells count="6">
    <mergeCell ref="A3:E3"/>
    <mergeCell ref="B7:C7"/>
    <mergeCell ref="B9:C9"/>
    <mergeCell ref="A20:E20"/>
    <mergeCell ref="A34:E34"/>
    <mergeCell ref="A35:E37"/>
  </mergeCells>
  <dataValidations count="4">
    <dataValidation type="whole" allowBlank="1" showInputMessage="1" showErrorMessage="1" sqref="C15">
      <formula1>0</formula1>
      <formula2>C$14</formula2>
    </dataValidation>
    <dataValidation type="whole" allowBlank="1" showInputMessage="1" showErrorMessage="1" sqref="C14">
      <formula1>0</formula1>
      <formula2>C13</formula2>
    </dataValidation>
    <dataValidation type="whole" allowBlank="1" showInputMessage="1" showErrorMessage="1" sqref="C24:C32">
      <formula1>0</formula1>
      <formula2>C$15</formula2>
    </dataValidation>
    <dataValidation type="whole" operator="greaterThanOrEqual" allowBlank="1" showInputMessage="1" showErrorMessage="1" sqref="C1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ΣΥΓΚΕΝΤΡΟΤΙΚΟ ΚΥΣΔΕ 2012</vt:lpstr>
      <vt:lpstr>1ο ΕΤ</vt:lpstr>
      <vt:lpstr>2ο ΕΤ</vt:lpstr>
      <vt:lpstr>3ο ΕΤ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</dc:creator>
  <cp:lastModifiedBy>pc10</cp:lastModifiedBy>
  <cp:lastPrinted>2012-10-26T06:42:05Z</cp:lastPrinted>
  <dcterms:created xsi:type="dcterms:W3CDTF">2006-10-19T11:03:27Z</dcterms:created>
  <dcterms:modified xsi:type="dcterms:W3CDTF">2012-11-06T09:32:00Z</dcterms:modified>
</cp:coreProperties>
</file>